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640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<sst xmlns="http://schemas.openxmlformats.org/spreadsheetml/2006/main" count="59" uniqueCount="56">
  <si>
    <t>Ведомость</t>
  </si>
  <si>
    <t>№ п/п</t>
  </si>
  <si>
    <t>месяц</t>
  </si>
  <si>
    <t>начислено всего</t>
  </si>
  <si>
    <t>уплачено всего</t>
  </si>
  <si>
    <t>всего расход</t>
  </si>
  <si>
    <t>в т.ч.</t>
  </si>
  <si>
    <t>содержание электрика</t>
  </si>
  <si>
    <t>содержание сантехн</t>
  </si>
  <si>
    <t>откачка канализ</t>
  </si>
  <si>
    <t>дератиз подвалов</t>
  </si>
  <si>
    <t>проверка газов. оборуд</t>
  </si>
  <si>
    <t>ремонт</t>
  </si>
  <si>
    <t>матер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</si>
  <si>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</si>
  <si>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</si>
  <si>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</si>
  <si>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</si>
  <si>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</si>
  <si>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</si>
  <si>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</si>
  <si>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Всего за 6 м</t>
  </si>
  <si>
    <t>июль</t>
  </si>
  <si>
    <t>август</t>
  </si>
  <si>
    <t>сентябрь</t>
  </si>
  <si>
    <t>Всего за 9м</t>
  </si>
  <si>
    <t>октябрь</t>
  </si>
  <si>
    <t>ноябрь</t>
  </si>
  <si>
    <t>декабрь</t>
  </si>
  <si>
    <t>Всего</t>
  </si>
  <si>
    <t>содер.слесаря отопления с</t>
  </si>
  <si>
    <t xml:space="preserve">  </t>
  </si>
  <si>
    <t>упрвлен  2,25</t>
  </si>
  <si>
    <t xml:space="preserve">    Задолженность                 за              домом              -60043,40</t>
  </si>
  <si>
    <t>январь- 106,32 -чистка снега</t>
  </si>
  <si>
    <t>март - 800- матер. На водопров.</t>
  </si>
  <si>
    <t>апрель- 2194,65 - монтаж моек металлич.  5 шт.и демонтаж старых</t>
  </si>
  <si>
    <t>апрель- 730,70- разборка и устройство пола из бетона</t>
  </si>
  <si>
    <t>апрель-21947,79- монтаж и демонтаж системы водоснабжения</t>
  </si>
  <si>
    <t>апрель- 28635 -материалы на рем.водопров.</t>
  </si>
  <si>
    <t>апрель- 439,18- демонтаж старых раковин и монтаж новых</t>
  </si>
  <si>
    <t xml:space="preserve">апрель- 2194,65 - демонтаж и монтаж канализации </t>
  </si>
  <si>
    <t>май- 730,70-заделка монтажных проемов</t>
  </si>
  <si>
    <t>май-1462,,68-устройство деревянного пола в кухне</t>
  </si>
  <si>
    <t>май-250-  шланг</t>
  </si>
  <si>
    <t>май- 305 - рем.пола</t>
  </si>
  <si>
    <t>июль- 1462,68 - рем. Полов в коридоре и кухне з\пл.</t>
  </si>
  <si>
    <t>июль- 1453 - матер. На рем. Полов</t>
  </si>
  <si>
    <t>октябрь- 250- матер.на рем.водопр.</t>
  </si>
  <si>
    <t>Оплата за размещение обор-я (интернет)</t>
  </si>
  <si>
    <t>ноябрь - 90- замок</t>
  </si>
  <si>
    <t>декабрь- 202-канал, 250-кран, 500- ДВП</t>
  </si>
  <si>
    <t>декабрь -1462,68-з\п устр. 2х дверей в кухне, рем.п</t>
  </si>
  <si>
    <t>октябрь - 730,70 - з\пл. за рем.труб водосн. Кв.26</t>
  </si>
  <si>
    <t>Исполнение плана ремонтных работ</t>
  </si>
  <si>
    <t>фактического начисления, уплаты и расхода по жилищным услугам в 2014 г. ул.Пионерская д.3 общая пл. 1305,97м2   7-49руб/м2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</si>
</sst>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9"/>
  <sheetViews>
    <sheetView tabSelected="1" zoomScalePageLayoutView="0" workbookViewId="0" topLeftCell="A1">
      <selection activeCell="R9" sqref="R9"/>
    </sheetView>
  </sheetViews>
  <sheetFormatPr defaultColWidth="9.00390625" defaultRowHeight="12.75"/>
  <cols>
    <col min="1" max="1" width="3.375" style="0" customWidth="1"/>
    <col min="2" max="2" width="12.375" style="0" customWidth="1"/>
    <col min="3" max="3" width="10.50390625" style="0" customWidth="1"/>
    <col min="4" max="4" width="6.50390625" style="0" customWidth="1"/>
    <col min="5" max="5" width="9.50390625" style="0" customWidth="1"/>
    <col min="6" max="6" width="10.375" style="0" customWidth="1"/>
    <col min="7" max="8" width="7.875" style="0" customWidth="1"/>
    <col min="9" max="9" width="7.625" style="0" customWidth="1"/>
    <col min="10" max="10" width="7.375" style="0" customWidth="1"/>
    <col min="11" max="11" width="5.875" style="0" customWidth="1"/>
    <col min="12" max="12" width="3.50390625" style="0" customWidth="1"/>
    <col min="13" max="13" width="8.625" style="0" customWidth="1"/>
    <col min="14" max="14" width="8.375" style="0" customWidth="1"/>
    <col min="15" max="15" width="9.375" style="0" customWidth="1"/>
    <col min="16" max="16" width="9.875" style="0" customWidth="1"/>
  </cols>
  <sheetData>
    <row r="3" spans="1:15" ht="12.75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6" ht="12.75">
      <c r="A4" s="10" t="s">
        <v>55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3"/>
    </row>
    <row r="6" spans="1:16" ht="12.75">
      <c r="A6" s="11" t="s">
        <v>1</v>
      </c>
      <c r="B6" s="11" t="s">
        <v>2</v>
      </c>
      <c r="C6" s="11" t="s">
        <v>3</v>
      </c>
      <c r="D6" s="6" t="s">
        <v>49</v>
      </c>
      <c r="E6" s="11" t="s">
        <v>4</v>
      </c>
      <c r="F6" s="11" t="s">
        <v>5</v>
      </c>
      <c r="G6" s="11" t="s">
        <v>6</v>
      </c>
      <c r="H6" s="11"/>
      <c r="I6" s="11"/>
      <c r="J6" s="11"/>
      <c r="K6" s="11"/>
      <c r="L6" s="11"/>
      <c r="M6" s="11"/>
      <c r="N6" s="11"/>
      <c r="O6" s="11"/>
      <c r="P6" s="9" t="s">
        <v>33</v>
      </c>
    </row>
    <row r="7" spans="1:16" ht="12.75">
      <c r="A7" s="11"/>
      <c r="B7" s="11"/>
      <c r="C7" s="11"/>
      <c r="D7" s="7"/>
      <c r="E7" s="11"/>
      <c r="F7" s="11"/>
      <c r="G7" s="11" t="s">
        <v>7</v>
      </c>
      <c r="H7" s="11" t="s">
        <v>30</v>
      </c>
      <c r="I7" s="11" t="s">
        <v>8</v>
      </c>
      <c r="J7" s="11" t="s">
        <v>9</v>
      </c>
      <c r="K7" s="11" t="s">
        <v>10</v>
      </c>
      <c r="L7" s="11" t="s">
        <v>11</v>
      </c>
      <c r="M7" s="11" t="s">
        <v>12</v>
      </c>
      <c r="N7" s="11" t="s">
        <v>13</v>
      </c>
      <c r="O7" s="11" t="s">
        <v>32</v>
      </c>
      <c r="P7" s="9"/>
    </row>
    <row r="8" spans="1:16" ht="46.5" customHeight="1">
      <c r="A8" s="11"/>
      <c r="B8" s="11"/>
      <c r="C8" s="11"/>
      <c r="D8" s="8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9"/>
    </row>
    <row r="9" spans="1:16" ht="12.75">
      <c r="A9" s="1">
        <v>1</v>
      </c>
      <c r="B9" s="1" t="s">
        <v>14</v>
      </c>
      <c r="C9" s="1">
        <v>9781.74</v>
      </c>
      <c r="D9" s="1"/>
      <c r="E9" s="1">
        <v>6767.76</v>
      </c>
      <c r="F9" s="3">
        <f aca="true" t="shared" si="0" ref="F9:F16">G9+H9+I9+J9+K9+L9+M9+N9+O9</f>
        <v>3891.388718291055</v>
      </c>
      <c r="G9" s="1">
        <v>626.87</v>
      </c>
      <c r="H9" s="1">
        <v>733.37</v>
      </c>
      <c r="I9" s="1">
        <v>391.79</v>
      </c>
      <c r="J9" s="1"/>
      <c r="K9" s="1"/>
      <c r="L9" s="1"/>
      <c r="M9" s="1">
        <v>106.32</v>
      </c>
      <c r="N9" s="1"/>
      <c r="O9" s="5">
        <f aca="true" t="shared" si="1" ref="O9:O27">E9*2.25/7.49</f>
        <v>2033.038718291055</v>
      </c>
      <c r="P9" s="1" t="s">
        <v>31</v>
      </c>
    </row>
    <row r="10" spans="1:16" ht="12.75">
      <c r="A10" s="1">
        <v>2</v>
      </c>
      <c r="B10" s="1" t="s">
        <v>15</v>
      </c>
      <c r="C10" s="1">
        <v>9781.74</v>
      </c>
      <c r="D10" s="1"/>
      <c r="E10" s="1">
        <v>6820.24</v>
      </c>
      <c r="F10" s="3">
        <f t="shared" si="0"/>
        <v>3800.833738317757</v>
      </c>
      <c r="G10" s="1">
        <v>626.87</v>
      </c>
      <c r="H10" s="1">
        <v>733.37</v>
      </c>
      <c r="I10" s="1">
        <v>391.79</v>
      </c>
      <c r="J10" s="1"/>
      <c r="K10" s="1"/>
      <c r="L10" s="1"/>
      <c r="M10" s="1"/>
      <c r="N10" s="1"/>
      <c r="O10" s="5">
        <f t="shared" si="1"/>
        <v>2048.803738317757</v>
      </c>
      <c r="P10" s="1"/>
    </row>
    <row r="11" spans="1:16" ht="12.75">
      <c r="A11" s="1">
        <v>3</v>
      </c>
      <c r="B11" s="1" t="s">
        <v>16</v>
      </c>
      <c r="C11" s="1">
        <v>9781.74</v>
      </c>
      <c r="D11" s="1"/>
      <c r="E11" s="1">
        <v>6466.34</v>
      </c>
      <c r="F11" s="3">
        <f t="shared" si="0"/>
        <v>4534.5219893190915</v>
      </c>
      <c r="G11" s="1">
        <v>626.87</v>
      </c>
      <c r="H11" s="1">
        <v>733.37</v>
      </c>
      <c r="I11" s="1">
        <v>391.79</v>
      </c>
      <c r="J11" s="1"/>
      <c r="K11" s="1"/>
      <c r="L11" s="1"/>
      <c r="M11" s="1"/>
      <c r="N11" s="1">
        <v>840</v>
      </c>
      <c r="O11" s="5">
        <f t="shared" si="1"/>
        <v>1942.491989319092</v>
      </c>
      <c r="P11" s="1"/>
    </row>
    <row r="12" spans="1:16" ht="12.75">
      <c r="A12" s="1"/>
      <c r="B12" s="2" t="s">
        <v>17</v>
      </c>
      <c r="C12" s="2">
        <f>C9+C10+C11</f>
        <v>29345.22</v>
      </c>
      <c r="D12" s="2">
        <f>D9+D10+D11</f>
        <v>0</v>
      </c>
      <c r="E12" s="2">
        <f>E9+E10+E11</f>
        <v>20054.34</v>
      </c>
      <c r="F12" s="4">
        <f t="shared" si="0"/>
        <v>12226.744445927903</v>
      </c>
      <c r="G12" s="2">
        <f aca="true" t="shared" si="2" ref="G12:N12">G9+G10+G11</f>
        <v>1880.6100000000001</v>
      </c>
      <c r="H12" s="2">
        <f t="shared" si="2"/>
        <v>2200.11</v>
      </c>
      <c r="I12" s="2">
        <f t="shared" si="2"/>
        <v>1175.3700000000001</v>
      </c>
      <c r="J12" s="2">
        <f t="shared" si="2"/>
        <v>0</v>
      </c>
      <c r="K12" s="2">
        <f t="shared" si="2"/>
        <v>0</v>
      </c>
      <c r="L12" s="2">
        <f t="shared" si="2"/>
        <v>0</v>
      </c>
      <c r="M12" s="2">
        <f t="shared" si="2"/>
        <v>106.32</v>
      </c>
      <c r="N12" s="2">
        <f t="shared" si="2"/>
        <v>840</v>
      </c>
      <c r="O12" s="4">
        <f t="shared" si="1"/>
        <v>6024.334445927903</v>
      </c>
      <c r="P12" s="4">
        <f>-60043.4+D12+E12-F12</f>
        <v>-52215.804445927904</v>
      </c>
    </row>
    <row r="13" spans="1:16" ht="12.75">
      <c r="A13" s="1">
        <v>4</v>
      </c>
      <c r="B13" s="1" t="s">
        <v>18</v>
      </c>
      <c r="C13" s="1">
        <v>9781.74</v>
      </c>
      <c r="D13" s="1"/>
      <c r="E13" s="1">
        <v>12267.6</v>
      </c>
      <c r="F13" s="3">
        <f t="shared" si="0"/>
        <v>61579.193591455274</v>
      </c>
      <c r="G13" s="1">
        <v>626.87</v>
      </c>
      <c r="H13" s="1">
        <v>733.37</v>
      </c>
      <c r="I13" s="1">
        <v>391.79</v>
      </c>
      <c r="J13" s="1"/>
      <c r="K13" s="1"/>
      <c r="L13" s="1"/>
      <c r="M13" s="1">
        <v>27506.97</v>
      </c>
      <c r="N13" s="1">
        <v>28635</v>
      </c>
      <c r="O13" s="5">
        <f t="shared" si="1"/>
        <v>3685.1935914552737</v>
      </c>
      <c r="P13" s="1"/>
    </row>
    <row r="14" spans="1:16" ht="12.75">
      <c r="A14" s="1">
        <v>5</v>
      </c>
      <c r="B14" s="1" t="s">
        <v>19</v>
      </c>
      <c r="C14" s="1">
        <v>9781.74</v>
      </c>
      <c r="D14" s="1"/>
      <c r="E14" s="1">
        <v>9499.12</v>
      </c>
      <c r="F14" s="3">
        <f t="shared" si="0"/>
        <v>7353.950720961282</v>
      </c>
      <c r="G14" s="1">
        <v>626.87</v>
      </c>
      <c r="H14" s="1">
        <v>733.37</v>
      </c>
      <c r="I14" s="1">
        <v>391.79</v>
      </c>
      <c r="J14" s="1"/>
      <c r="K14" s="1"/>
      <c r="L14" s="1"/>
      <c r="M14" s="1">
        <v>2193.38</v>
      </c>
      <c r="N14" s="1">
        <v>555</v>
      </c>
      <c r="O14" s="5">
        <f t="shared" si="1"/>
        <v>2853.5407209612817</v>
      </c>
      <c r="P14" s="1"/>
    </row>
    <row r="15" spans="1:16" ht="12.75">
      <c r="A15" s="1">
        <v>6</v>
      </c>
      <c r="B15" s="1" t="s">
        <v>20</v>
      </c>
      <c r="C15" s="1">
        <v>9781.74</v>
      </c>
      <c r="D15" s="1"/>
      <c r="E15" s="1">
        <v>8028.99</v>
      </c>
      <c r="F15" s="3">
        <f t="shared" si="0"/>
        <v>4163.942883845127</v>
      </c>
      <c r="G15" s="1">
        <v>626.87</v>
      </c>
      <c r="H15" s="1">
        <v>733.37</v>
      </c>
      <c r="I15" s="1">
        <v>391.79</v>
      </c>
      <c r="J15" s="1"/>
      <c r="K15" s="1"/>
      <c r="L15" s="1"/>
      <c r="M15" s="1"/>
      <c r="N15" s="1"/>
      <c r="O15" s="5">
        <f t="shared" si="1"/>
        <v>2411.912883845127</v>
      </c>
      <c r="P15" s="1"/>
    </row>
    <row r="16" spans="1:16" ht="12.75">
      <c r="A16" s="1"/>
      <c r="B16" s="2" t="s">
        <v>17</v>
      </c>
      <c r="C16" s="2">
        <f>C13+C14+C15</f>
        <v>29345.22</v>
      </c>
      <c r="D16" s="2">
        <f>D13+D14+D15</f>
        <v>0</v>
      </c>
      <c r="E16" s="2">
        <f>E13+E14+E15</f>
        <v>29795.71</v>
      </c>
      <c r="F16" s="4">
        <f t="shared" si="0"/>
        <v>73097.08719626168</v>
      </c>
      <c r="G16" s="2">
        <f>G13+G14+G15</f>
        <v>1880.6100000000001</v>
      </c>
      <c r="H16" s="2">
        <f aca="true" t="shared" si="3" ref="H16:N16">H13+H14+H15</f>
        <v>2200.11</v>
      </c>
      <c r="I16" s="2">
        <f>I13+I14+I15</f>
        <v>1175.3700000000001</v>
      </c>
      <c r="J16" s="2">
        <f t="shared" si="3"/>
        <v>0</v>
      </c>
      <c r="K16" s="2">
        <f t="shared" si="3"/>
        <v>0</v>
      </c>
      <c r="L16" s="2">
        <f t="shared" si="3"/>
        <v>0</v>
      </c>
      <c r="M16" s="2">
        <f t="shared" si="3"/>
        <v>29700.350000000002</v>
      </c>
      <c r="N16" s="2">
        <f t="shared" si="3"/>
        <v>29190</v>
      </c>
      <c r="O16" s="5">
        <f t="shared" si="1"/>
        <v>8950.647196261683</v>
      </c>
      <c r="P16" s="2"/>
    </row>
    <row r="17" spans="1:16" ht="12.75">
      <c r="A17" s="1"/>
      <c r="B17" s="2" t="s">
        <v>21</v>
      </c>
      <c r="C17" s="2">
        <f>C12+C16</f>
        <v>58690.44</v>
      </c>
      <c r="D17" s="2">
        <f>D12+D16</f>
        <v>0</v>
      </c>
      <c r="E17" s="2">
        <f>E12+E16</f>
        <v>49850.05</v>
      </c>
      <c r="F17" s="4">
        <f aca="true" t="shared" si="4" ref="F17:N17">F12+F16</f>
        <v>85323.83164218959</v>
      </c>
      <c r="G17" s="2">
        <f t="shared" si="4"/>
        <v>3761.2200000000003</v>
      </c>
      <c r="H17" s="2">
        <f t="shared" si="4"/>
        <v>4400.22</v>
      </c>
      <c r="I17" s="2">
        <f t="shared" si="4"/>
        <v>2350.7400000000002</v>
      </c>
      <c r="J17" s="2">
        <f t="shared" si="4"/>
        <v>0</v>
      </c>
      <c r="K17" s="2">
        <f t="shared" si="4"/>
        <v>0</v>
      </c>
      <c r="L17" s="2">
        <f t="shared" si="4"/>
        <v>0</v>
      </c>
      <c r="M17" s="2">
        <f t="shared" si="4"/>
        <v>29806.670000000002</v>
      </c>
      <c r="N17" s="2">
        <f t="shared" si="4"/>
        <v>30030</v>
      </c>
      <c r="O17" s="4">
        <f t="shared" si="1"/>
        <v>14974.981642189587</v>
      </c>
      <c r="P17" s="4">
        <f>-60043.4+D17+E17-F17</f>
        <v>-95517.1816421896</v>
      </c>
    </row>
    <row r="18" spans="1:16" ht="12.75">
      <c r="A18" s="1">
        <v>7</v>
      </c>
      <c r="B18" s="1" t="s">
        <v>22</v>
      </c>
      <c r="C18" s="1">
        <v>9781.74</v>
      </c>
      <c r="D18" s="1"/>
      <c r="E18" s="1">
        <v>10048.92</v>
      </c>
      <c r="F18" s="3">
        <f>G18+H18+I18+J18+K18+L18+M18+N18+O18</f>
        <v>7686.410934579439</v>
      </c>
      <c r="G18" s="1">
        <v>626.87</v>
      </c>
      <c r="H18" s="1">
        <v>733.37</v>
      </c>
      <c r="I18" s="1">
        <v>391.79</v>
      </c>
      <c r="J18" s="1"/>
      <c r="K18" s="1"/>
      <c r="L18" s="1"/>
      <c r="M18" s="1">
        <v>1462.68</v>
      </c>
      <c r="N18" s="1">
        <v>1453</v>
      </c>
      <c r="O18" s="5">
        <f t="shared" si="1"/>
        <v>3018.700934579439</v>
      </c>
      <c r="P18" s="1"/>
    </row>
    <row r="19" spans="1:16" ht="12.75">
      <c r="A19" s="1">
        <v>8</v>
      </c>
      <c r="B19" s="1" t="s">
        <v>23</v>
      </c>
      <c r="C19" s="1">
        <v>9781.74</v>
      </c>
      <c r="D19" s="1"/>
      <c r="E19" s="1">
        <v>21334.61</v>
      </c>
      <c r="F19" s="3">
        <f>G19+H19+I19+J19+K19+L19+M19+N19+O19</f>
        <v>8975.5082376502</v>
      </c>
      <c r="G19" s="1">
        <v>626.87</v>
      </c>
      <c r="H19" s="1">
        <v>733.37</v>
      </c>
      <c r="I19" s="1">
        <v>391.79</v>
      </c>
      <c r="J19" s="1">
        <v>814.55</v>
      </c>
      <c r="K19" s="1"/>
      <c r="L19" s="1"/>
      <c r="M19" s="1"/>
      <c r="N19" s="1"/>
      <c r="O19" s="5">
        <f t="shared" si="1"/>
        <v>6408.9282376502</v>
      </c>
      <c r="P19" s="1"/>
    </row>
    <row r="20" spans="1:16" ht="12.75">
      <c r="A20" s="1">
        <v>9</v>
      </c>
      <c r="B20" s="1" t="s">
        <v>24</v>
      </c>
      <c r="C20" s="1">
        <v>9781.74</v>
      </c>
      <c r="D20" s="1"/>
      <c r="E20" s="1">
        <v>8802.05</v>
      </c>
      <c r="F20" s="3">
        <f>G20+H20+I20+J20+K20+L20+M20+N20+O20</f>
        <v>5210.720520694259</v>
      </c>
      <c r="G20" s="1">
        <v>626.87</v>
      </c>
      <c r="H20" s="1">
        <v>733.37</v>
      </c>
      <c r="I20" s="1">
        <v>391.79</v>
      </c>
      <c r="J20" s="1">
        <v>814.55</v>
      </c>
      <c r="K20" s="1"/>
      <c r="L20" s="1"/>
      <c r="M20" s="1"/>
      <c r="N20" s="1"/>
      <c r="O20" s="5">
        <f t="shared" si="1"/>
        <v>2644.140520694259</v>
      </c>
      <c r="P20" s="1"/>
    </row>
    <row r="21" spans="1:16" ht="12.75">
      <c r="A21" s="1"/>
      <c r="B21" s="2" t="s">
        <v>17</v>
      </c>
      <c r="C21" s="2">
        <f>C18+C19+C20</f>
        <v>29345.22</v>
      </c>
      <c r="D21" s="2">
        <f>D18+D19+D20</f>
        <v>0</v>
      </c>
      <c r="E21" s="2">
        <f aca="true" t="shared" si="5" ref="E21:N21">E18+E19+E20</f>
        <v>40185.58</v>
      </c>
      <c r="F21" s="4">
        <f>G21+H21+I21+J21+K21+L21+M21+N21+O21</f>
        <v>21872.639692923898</v>
      </c>
      <c r="G21" s="2">
        <f t="shared" si="5"/>
        <v>1880.6100000000001</v>
      </c>
      <c r="H21" s="2">
        <f t="shared" si="5"/>
        <v>2200.11</v>
      </c>
      <c r="I21" s="2">
        <f t="shared" si="5"/>
        <v>1175.3700000000001</v>
      </c>
      <c r="J21" s="2">
        <f t="shared" si="5"/>
        <v>1629.1</v>
      </c>
      <c r="K21" s="2">
        <f t="shared" si="5"/>
        <v>0</v>
      </c>
      <c r="L21" s="2">
        <f t="shared" si="5"/>
        <v>0</v>
      </c>
      <c r="M21" s="2">
        <f t="shared" si="5"/>
        <v>1462.68</v>
      </c>
      <c r="N21" s="2">
        <f t="shared" si="5"/>
        <v>1453</v>
      </c>
      <c r="O21" s="5">
        <f t="shared" si="1"/>
        <v>12071.7696929239</v>
      </c>
      <c r="P21" s="1"/>
    </row>
    <row r="22" spans="1:16" ht="12.75">
      <c r="A22" s="1"/>
      <c r="B22" s="2" t="s">
        <v>25</v>
      </c>
      <c r="C22" s="2">
        <f>C17+C21</f>
        <v>88035.66</v>
      </c>
      <c r="D22" s="2">
        <f>D17+D21</f>
        <v>0</v>
      </c>
      <c r="E22" s="2">
        <f aca="true" t="shared" si="6" ref="E22:N22">E17+E21</f>
        <v>90035.63</v>
      </c>
      <c r="F22" s="4">
        <f t="shared" si="6"/>
        <v>107196.47133511349</v>
      </c>
      <c r="G22" s="2">
        <f t="shared" si="6"/>
        <v>5641.83</v>
      </c>
      <c r="H22" s="2">
        <f t="shared" si="6"/>
        <v>6600.33</v>
      </c>
      <c r="I22" s="2">
        <f t="shared" si="6"/>
        <v>3526.1100000000006</v>
      </c>
      <c r="J22" s="2">
        <f t="shared" si="6"/>
        <v>1629.1</v>
      </c>
      <c r="K22" s="2">
        <f t="shared" si="6"/>
        <v>0</v>
      </c>
      <c r="L22" s="2">
        <f t="shared" si="6"/>
        <v>0</v>
      </c>
      <c r="M22" s="2">
        <f t="shared" si="6"/>
        <v>31269.350000000002</v>
      </c>
      <c r="N22" s="2">
        <f t="shared" si="6"/>
        <v>31483</v>
      </c>
      <c r="O22" s="5">
        <f t="shared" si="1"/>
        <v>27046.751335113484</v>
      </c>
      <c r="P22" s="4">
        <f>-60043.4+D22+E22-F22</f>
        <v>-77204.24133511347</v>
      </c>
    </row>
    <row r="23" spans="1:16" ht="12.75">
      <c r="A23" s="1">
        <v>10</v>
      </c>
      <c r="B23" s="1" t="s">
        <v>26</v>
      </c>
      <c r="C23" s="1">
        <v>9781.74</v>
      </c>
      <c r="D23" s="1">
        <v>200</v>
      </c>
      <c r="E23" s="1">
        <v>10839.45</v>
      </c>
      <c r="F23" s="3">
        <f>G23+H23+I23+J23+K23+L23+M23+N23+O23</f>
        <v>6803.456568758344</v>
      </c>
      <c r="G23" s="1">
        <v>626.87</v>
      </c>
      <c r="H23" s="1">
        <v>733.37</v>
      </c>
      <c r="I23" s="1">
        <v>391.79</v>
      </c>
      <c r="J23" s="1">
        <v>814.55</v>
      </c>
      <c r="K23" s="1"/>
      <c r="L23" s="1"/>
      <c r="M23" s="1">
        <v>730.7</v>
      </c>
      <c r="N23" s="1">
        <v>250</v>
      </c>
      <c r="O23" s="5">
        <f t="shared" si="1"/>
        <v>3256.1765687583443</v>
      </c>
      <c r="P23" s="1"/>
    </row>
    <row r="24" spans="1:16" ht="12.75">
      <c r="A24" s="1">
        <v>11</v>
      </c>
      <c r="B24" s="1" t="s">
        <v>27</v>
      </c>
      <c r="C24" s="1">
        <v>9781.74</v>
      </c>
      <c r="D24" s="1">
        <v>200</v>
      </c>
      <c r="E24" s="1">
        <v>7440.66</v>
      </c>
      <c r="F24" s="3">
        <f>G24+H24+I24+J24+K24+L24+M24+N24+O24</f>
        <v>4077.2082376502003</v>
      </c>
      <c r="G24" s="1">
        <v>626.87</v>
      </c>
      <c r="H24" s="1">
        <v>733.37</v>
      </c>
      <c r="I24" s="1">
        <v>391.79</v>
      </c>
      <c r="J24" s="1"/>
      <c r="K24" s="1"/>
      <c r="L24" s="1"/>
      <c r="M24" s="1"/>
      <c r="N24" s="1">
        <v>90</v>
      </c>
      <c r="O24" s="5">
        <f t="shared" si="1"/>
        <v>2235.1782376502</v>
      </c>
      <c r="P24" s="1"/>
    </row>
    <row r="25" spans="1:16" ht="12.75">
      <c r="A25" s="1">
        <v>12</v>
      </c>
      <c r="B25" s="1" t="s">
        <v>28</v>
      </c>
      <c r="C25" s="1">
        <v>9781.74</v>
      </c>
      <c r="D25" s="1">
        <v>200</v>
      </c>
      <c r="E25" s="1">
        <v>8996.05</v>
      </c>
      <c r="F25" s="3">
        <f>G25+H25+I25+J25+K25+L25+M25+N25+O25</f>
        <v>7279.128224299066</v>
      </c>
      <c r="G25" s="1">
        <v>626.87</v>
      </c>
      <c r="H25" s="1">
        <v>733.37</v>
      </c>
      <c r="I25" s="1">
        <v>391.79</v>
      </c>
      <c r="J25" s="1"/>
      <c r="K25" s="1">
        <v>410</v>
      </c>
      <c r="L25" s="1"/>
      <c r="M25" s="1">
        <v>1462.68</v>
      </c>
      <c r="N25" s="1">
        <v>952</v>
      </c>
      <c r="O25" s="5">
        <f t="shared" si="1"/>
        <v>2702.418224299065</v>
      </c>
      <c r="P25" s="1"/>
    </row>
    <row r="26" spans="1:16" ht="12.75">
      <c r="A26" s="1"/>
      <c r="B26" s="2" t="s">
        <v>17</v>
      </c>
      <c r="C26" s="2">
        <f>C23+C24+C25</f>
        <v>29345.22</v>
      </c>
      <c r="D26" s="2">
        <f>D23+D24+D25</f>
        <v>600</v>
      </c>
      <c r="E26" s="2">
        <f>E23+E24+E25</f>
        <v>27276.16</v>
      </c>
      <c r="F26" s="4">
        <f>G26+H26+I26+J26+K26+L26+M26+N26+O26</f>
        <v>18159.79303070761</v>
      </c>
      <c r="G26" s="2">
        <f aca="true" t="shared" si="7" ref="G26:L26">G23+G24+G25</f>
        <v>1880.6100000000001</v>
      </c>
      <c r="H26" s="2">
        <f t="shared" si="7"/>
        <v>2200.11</v>
      </c>
      <c r="I26" s="2">
        <f t="shared" si="7"/>
        <v>1175.3700000000001</v>
      </c>
      <c r="J26" s="2">
        <f t="shared" si="7"/>
        <v>814.55</v>
      </c>
      <c r="K26" s="2">
        <f t="shared" si="7"/>
        <v>410</v>
      </c>
      <c r="L26" s="2">
        <f t="shared" si="7"/>
        <v>0</v>
      </c>
      <c r="M26" s="2">
        <f>M23+M24+M25</f>
        <v>2193.38</v>
      </c>
      <c r="N26" s="2">
        <f>N23+N24+N25</f>
        <v>1292</v>
      </c>
      <c r="O26" s="5">
        <f t="shared" si="1"/>
        <v>8193.77303070761</v>
      </c>
      <c r="P26" s="1"/>
    </row>
    <row r="27" spans="1:16" ht="12.75">
      <c r="A27" s="1"/>
      <c r="B27" s="2" t="s">
        <v>29</v>
      </c>
      <c r="C27" s="2">
        <f aca="true" t="shared" si="8" ref="C27:N27">C22+C26</f>
        <v>117380.88</v>
      </c>
      <c r="D27" s="2">
        <f>D22+D26</f>
        <v>600</v>
      </c>
      <c r="E27" s="2">
        <f t="shared" si="8"/>
        <v>117311.79000000001</v>
      </c>
      <c r="F27" s="4">
        <f t="shared" si="8"/>
        <v>125356.26436582109</v>
      </c>
      <c r="G27" s="2">
        <f t="shared" si="8"/>
        <v>7522.4400000000005</v>
      </c>
      <c r="H27" s="2">
        <f t="shared" si="8"/>
        <v>8800.44</v>
      </c>
      <c r="I27" s="2">
        <f t="shared" si="8"/>
        <v>4701.4800000000005</v>
      </c>
      <c r="J27" s="2">
        <f t="shared" si="8"/>
        <v>2443.6499999999996</v>
      </c>
      <c r="K27" s="2">
        <f t="shared" si="8"/>
        <v>410</v>
      </c>
      <c r="L27" s="2">
        <f t="shared" si="8"/>
        <v>0</v>
      </c>
      <c r="M27" s="2">
        <f t="shared" si="8"/>
        <v>33462.73</v>
      </c>
      <c r="N27" s="2">
        <f t="shared" si="8"/>
        <v>32775</v>
      </c>
      <c r="O27" s="5">
        <f t="shared" si="1"/>
        <v>35240.5243658211</v>
      </c>
      <c r="P27" s="4">
        <f>-60043.4+D27+E27-F27</f>
        <v>-67487.87436582107</v>
      </c>
    </row>
    <row r="28" spans="1:16" ht="12.75">
      <c r="A28" s="12" t="s">
        <v>54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2:11" ht="12.75">
      <c r="B29" t="s">
        <v>34</v>
      </c>
      <c r="K29" t="s">
        <v>45</v>
      </c>
    </row>
    <row r="30" spans="2:11" ht="12.75">
      <c r="B30" t="s">
        <v>35</v>
      </c>
      <c r="K30" t="s">
        <v>46</v>
      </c>
    </row>
    <row r="31" spans="2:11" ht="12.75">
      <c r="B31" t="s">
        <v>36</v>
      </c>
      <c r="K31" t="s">
        <v>47</v>
      </c>
    </row>
    <row r="32" spans="2:11" ht="12.75">
      <c r="B32" t="s">
        <v>37</v>
      </c>
      <c r="K32" t="s">
        <v>53</v>
      </c>
    </row>
    <row r="33" spans="2:11" ht="12.75">
      <c r="B33" t="s">
        <v>38</v>
      </c>
      <c r="K33" t="s">
        <v>48</v>
      </c>
    </row>
    <row r="34" spans="2:11" ht="12.75">
      <c r="B34" t="s">
        <v>40</v>
      </c>
      <c r="K34" t="s">
        <v>50</v>
      </c>
    </row>
    <row r="35" spans="2:11" ht="12.75">
      <c r="B35" t="s">
        <v>41</v>
      </c>
      <c r="K35" t="s">
        <v>52</v>
      </c>
    </row>
    <row r="36" ht="12.75">
      <c r="B36" t="s">
        <v>39</v>
      </c>
    </row>
    <row r="37" spans="3:11" ht="12.75">
      <c r="C37" t="s">
        <v>42</v>
      </c>
      <c r="K37" t="s">
        <v>51</v>
      </c>
    </row>
    <row r="38" ht="12.75">
      <c r="C38" t="s">
        <v>43</v>
      </c>
    </row>
    <row r="39" ht="12.75">
      <c r="C39" t="s">
        <v>44</v>
      </c>
    </row>
  </sheetData>
  <sheetProtection/>
  <mergeCells count="20">
    <mergeCell ref="A4:P4"/>
    <mergeCell ref="A28:P28"/>
    <mergeCell ref="H7:H8"/>
    <mergeCell ref="N7:N8"/>
    <mergeCell ref="G6:O6"/>
    <mergeCell ref="O7:O8"/>
    <mergeCell ref="M7:M8"/>
    <mergeCell ref="I7:I8"/>
    <mergeCell ref="J7:J8"/>
    <mergeCell ref="K7:K8"/>
    <mergeCell ref="L7:L8"/>
    <mergeCell ref="D6:D8"/>
    <mergeCell ref="P6:P8"/>
    <mergeCell ref="A3:O3"/>
    <mergeCell ref="A6:A8"/>
    <mergeCell ref="B6:B8"/>
    <mergeCell ref="C6:C8"/>
    <mergeCell ref="E6:E8"/>
    <mergeCell ref="F6:F8"/>
    <mergeCell ref="G7:G8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777</cp:lastModifiedBy>
  <cp:lastPrinted>2015-02-27T11:57:32Z</cp:lastPrinted>
  <dcterms:created xsi:type="dcterms:W3CDTF">2010-02-16T11:45:44Z</dcterms:created>
  <dcterms:modified xsi:type="dcterms:W3CDTF">2015-03-30T08:52:51Z</dcterms:modified>
  <cp:category/>
  <cp:version/>
  <cp:contentType/>
  <cp:contentStatus/>
</cp:coreProperties>
</file>